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<sst xmlns="http://schemas.openxmlformats.org/spreadsheetml/2006/main" count="239" uniqueCount="88">
  <si>
    <t>ИНФОРМАЦИЯ О НАЧИСЛЕННЫХ, СОБРАННЫХ И ИЗРАСХОДОВАННЫХ СРЕДСТВАХ  на 31.12.2016 Г.</t>
  </si>
  <si>
    <t>№ п/п</t>
  </si>
  <si>
    <t>Адрес</t>
  </si>
  <si>
    <t>Услуга</t>
  </si>
  <si>
    <t>Задолж-ть на 01.01.2016 г</t>
  </si>
  <si>
    <t>остаток средств на 01.01.2016 г.</t>
  </si>
  <si>
    <t>Начислено</t>
  </si>
  <si>
    <t>Оплачено</t>
  </si>
  <si>
    <t>Израсходовано</t>
  </si>
  <si>
    <t>Остаток на 31.12.2016 г.</t>
  </si>
  <si>
    <t>Задолженность на 31.12.2016 г.</t>
  </si>
  <si>
    <t>Дата заключения договора</t>
  </si>
  <si>
    <t>Улица</t>
  </si>
  <si>
    <t>Дом</t>
  </si>
  <si>
    <t>Ломакина</t>
  </si>
  <si>
    <t>01.05.2015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</si>
  <si>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</si>
  <si>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</si>
  <si>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</si>
  <si>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</si>
  <si>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</si>
  <si>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</si>
  <si>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</si>
  <si>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</si>
  <si>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</si>
  <si>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</si>
  <si>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</si>
  <si>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</si>
  <si>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</si>
  <si>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</si>
  <si>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</si>
  <si>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</si>
  <si>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</si>
  <si>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</si>
  <si>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ГВС</t>
  </si>
  <si>
    <t>Отопление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</si>
  <si>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</si>
  <si>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</si>
  <si>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</si>
  <si>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</si>
  <si>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</si>
  <si>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ОБЖ</t>
  </si>
  <si>
    <t>Январь 2016 г.</t>
  </si>
  <si>
    <t>Вид работ</t>
  </si>
  <si>
    <t>Место проведения работ</t>
  </si>
  <si>
    <t>Сумма</t>
  </si>
  <si>
    <t>Ремонт электроосвещения, замена ламп в «кобрах»</t>
  </si>
  <si>
    <t>Ломакина, 110</t>
  </si>
  <si>
    <t>Ремонт мягкой кровли</t>
  </si>
  <si>
    <t>кв. 53,40</t>
  </si>
  <si>
    <t>ИТОГО</t>
  </si>
  <si>
    <t>Март 2016 г.</t>
  </si>
  <si>
    <t>Ремонт мягкой кровли, очистка козырьков над подъездами от мусора</t>
  </si>
  <si>
    <t>кв. 40,56,53,16</t>
  </si>
  <si>
    <t>Июль 2016 г.</t>
  </si>
  <si>
    <t>Ремонт ХВС, вывод поливочного крана (1 шт.)</t>
  </si>
  <si>
    <t>кв. 55</t>
  </si>
  <si>
    <t>Август 2016 г.</t>
  </si>
  <si>
    <t>Изготовление и установка металлических перил</t>
  </si>
  <si>
    <t>Подъезд № 3</t>
  </si>
  <si>
    <t>Ноябрь 2016 г.</t>
  </si>
  <si>
    <t>закрытие приямков профнастилом</t>
  </si>
  <si>
    <t xml:space="preserve">кв. 2 </t>
  </si>
  <si>
    <t>смена трубопровода ЦК</t>
  </si>
  <si>
    <t>ВСЕГО</t>
  </si>
  <si>
    <t>Планово-предупредительный ремонт: ревизия этажных щитов и ВРУ, установка предохранителей</t>
  </si>
  <si>
    <t>Т/о общедомовых приборов учета электроэнергии</t>
  </si>
  <si>
    <t>Обходы и осмотры подвала и инженерных коммуникаций</t>
  </si>
  <si>
    <t>Февраль 2016 г.</t>
  </si>
  <si>
    <t>Апрель 2016 г.</t>
  </si>
  <si>
    <t>Закрытие отопительного периода: слив воды из системы</t>
  </si>
  <si>
    <t>Май 2016 г.</t>
  </si>
  <si>
    <t>Июнь 2016 г.</t>
  </si>
  <si>
    <t>Замена вводного автомата</t>
  </si>
  <si>
    <t>Ремонт надподъездного электроосвещения</t>
  </si>
  <si>
    <t>Гидравлические испытания внутридомовой системы ЦО</t>
  </si>
  <si>
    <t>Сентябрь 2016 г.</t>
  </si>
  <si>
    <t>Установка замка на ВРУ</t>
  </si>
  <si>
    <t>Октябрь 2016 г.</t>
  </si>
  <si>
    <t>формовочная обрезка ветвей деревьев</t>
  </si>
  <si>
    <t>ППР электрооборудования</t>
  </si>
  <si>
    <t>Благоустройство придомовой территории: окраска деревьев, лавочек и дверей в хоз.помещении)</t>
  </si>
  <si>
    <t>Устранение непрогрева системы ЦО: ликвидация воздушных пробок в стояках</t>
  </si>
  <si>
    <t>кв. 2,6,10,14,19,23,27,31,52,56,60,64,20,24,28,32,19,22,25</t>
  </si>
  <si>
    <t>ноябрь 2016 г.</t>
  </si>
  <si>
    <t>кв.35,39,43,41,1,5,9,13,19,23,34,38,42,43,44,27,31,2,6,10,14,19,23,27,31,36,40,44,48</t>
  </si>
  <si>
    <t>декабрь 2016 г.</t>
  </si>
  <si>
    <t>кв.1,5,9,13,30,34,38,42,39,31,35,43,29,33,35,39,10,2,6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</si>
</sst>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/>
    </xf>
    <xf numFmtId="164" fontId="2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4" fontId="1" fillId="2" borderId="0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justify"/>
    </xf>
    <xf numFmtId="164" fontId="9" fillId="3" borderId="1" xfId="0" applyFont="1" applyFill="1" applyBorder="1" applyAlignment="1">
      <alignment horizontal="center"/>
    </xf>
    <xf numFmtId="164" fontId="9" fillId="3" borderId="0" xfId="0" applyFont="1" applyFill="1" applyAlignment="1">
      <alignment horizontal="center"/>
    </xf>
    <xf numFmtId="164" fontId="10" fillId="0" borderId="1" xfId="0" applyNumberFormat="1" applyFont="1" applyBorder="1" applyAlignment="1">
      <alignment horizontal="center" wrapText="1"/>
    </xf>
    <xf numFmtId="164" fontId="0" fillId="0" borderId="1" xfId="0" applyBorder="1" applyAlignment="1">
      <alignment/>
    </xf>
    <xf numFmtId="164" fontId="11" fillId="2" borderId="1" xfId="0" applyNumberFormat="1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6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634">
          <cell r="E2634">
            <v>9047.96</v>
          </cell>
          <cell r="F2634">
            <v>66928.42</v>
          </cell>
          <cell r="G2634">
            <v>161926.80000000002</v>
          </cell>
          <cell r="H2634">
            <v>158738.57</v>
          </cell>
          <cell r="I2634">
            <v>87213.24999999999</v>
          </cell>
          <cell r="J2634">
            <v>138453.74</v>
          </cell>
          <cell r="K2634">
            <v>12236.190000000002</v>
          </cell>
        </row>
        <row r="2635">
          <cell r="E2635">
            <v>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  <cell r="J2635">
            <v>0</v>
          </cell>
          <cell r="K2635">
            <v>0</v>
          </cell>
        </row>
        <row r="2636">
          <cell r="E2636">
            <v>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  <cell r="J2636">
            <v>0</v>
          </cell>
          <cell r="K2636">
            <v>0</v>
          </cell>
        </row>
        <row r="2637">
          <cell r="E2637">
            <v>1446.55</v>
          </cell>
          <cell r="F2637">
            <v>30556.17</v>
          </cell>
          <cell r="G2637">
            <v>57582.12000000001</v>
          </cell>
          <cell r="H2637">
            <v>57293.49</v>
          </cell>
          <cell r="I2637">
            <v>0</v>
          </cell>
          <cell r="J2637">
            <v>87849.66</v>
          </cell>
          <cell r="K2637">
            <v>1735.1800000000148</v>
          </cell>
        </row>
        <row r="2638">
          <cell r="E2638">
            <v>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  <cell r="J2638">
            <v>0</v>
          </cell>
          <cell r="K2638">
            <v>0</v>
          </cell>
        </row>
        <row r="2639">
          <cell r="E2639">
            <v>0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  <cell r="J2639">
            <v>0</v>
          </cell>
          <cell r="K2639">
            <v>0</v>
          </cell>
        </row>
        <row r="2641">
          <cell r="E2641">
            <v>5674.58</v>
          </cell>
          <cell r="F2641">
            <v>-26342.339999999997</v>
          </cell>
          <cell r="G2641">
            <v>84789.75</v>
          </cell>
          <cell r="H2641">
            <v>83720.81</v>
          </cell>
          <cell r="I2641">
            <v>97929.03999999996</v>
          </cell>
          <cell r="J2641">
            <v>-40550.56999999996</v>
          </cell>
          <cell r="K2641">
            <v>6743.520000000004</v>
          </cell>
        </row>
        <row r="2642">
          <cell r="E2642">
            <v>4205.5599999999995</v>
          </cell>
          <cell r="F2642">
            <v>-4205.5599999999995</v>
          </cell>
          <cell r="G2642">
            <v>78705.81999999999</v>
          </cell>
          <cell r="H2642">
            <v>78382.52</v>
          </cell>
          <cell r="I2642">
            <v>78705.81999999999</v>
          </cell>
          <cell r="J2642">
            <v>-4528.859999999986</v>
          </cell>
          <cell r="K2642">
            <v>4528.859999999986</v>
          </cell>
        </row>
        <row r="2643">
          <cell r="E2643">
            <v>1570.05</v>
          </cell>
          <cell r="F2643">
            <v>16027.470000000001</v>
          </cell>
          <cell r="G2643">
            <v>28276.25</v>
          </cell>
          <cell r="H2643">
            <v>28047.65</v>
          </cell>
          <cell r="I2643">
            <v>0</v>
          </cell>
          <cell r="J2643">
            <v>44075.12</v>
          </cell>
          <cell r="K2643">
            <v>1798.6499999999978</v>
          </cell>
        </row>
        <row r="2644">
          <cell r="E2644">
            <v>0</v>
          </cell>
          <cell r="F2644">
            <v>0</v>
          </cell>
          <cell r="G2644">
            <v>2356.12</v>
          </cell>
          <cell r="H2644">
            <v>2307.0299999999997</v>
          </cell>
          <cell r="I2644">
            <v>1602.24</v>
          </cell>
          <cell r="J2644">
            <v>704.7899999999997</v>
          </cell>
          <cell r="K2644">
            <v>49.090000000000146</v>
          </cell>
        </row>
        <row r="2645">
          <cell r="E2645">
            <v>286</v>
          </cell>
          <cell r="F2645">
            <v>2439.2</v>
          </cell>
          <cell r="G2645">
            <v>4806.81</v>
          </cell>
          <cell r="H2645">
            <v>4772.400000000001</v>
          </cell>
          <cell r="I2645">
            <v>0</v>
          </cell>
          <cell r="J2645">
            <v>7211.6</v>
          </cell>
          <cell r="K2645">
            <v>320.40999999999985</v>
          </cell>
        </row>
        <row r="2646">
          <cell r="E2646">
            <v>8.43</v>
          </cell>
          <cell r="F2646">
            <v>85.89</v>
          </cell>
          <cell r="G2646">
            <v>141.33999999999997</v>
          </cell>
          <cell r="H2646">
            <v>140.29000000000002</v>
          </cell>
          <cell r="I2646">
            <v>0</v>
          </cell>
          <cell r="J2646">
            <v>226.18</v>
          </cell>
          <cell r="K2646">
            <v>9.479999999999961</v>
          </cell>
        </row>
        <row r="2647">
          <cell r="E2647">
            <v>2046.6200000000001</v>
          </cell>
          <cell r="F2647">
            <v>-2046.6200000000001</v>
          </cell>
          <cell r="G2647">
            <v>40280.759999999995</v>
          </cell>
          <cell r="H2647">
            <v>40168.479999999996</v>
          </cell>
          <cell r="I2647">
            <v>40280.759999999995</v>
          </cell>
          <cell r="J2647">
            <v>-2158.9000000000015</v>
          </cell>
          <cell r="K2647">
            <v>2158.9000000000015</v>
          </cell>
        </row>
        <row r="2648">
          <cell r="E2648">
            <v>1485.91</v>
          </cell>
          <cell r="F2648">
            <v>30.220000000000027</v>
          </cell>
          <cell r="G2648">
            <v>24976.989999999998</v>
          </cell>
          <cell r="H2648">
            <v>24798.170000000002</v>
          </cell>
          <cell r="I2648">
            <v>26750.605680000004</v>
          </cell>
          <cell r="J2648">
            <v>-1922.2156800000012</v>
          </cell>
          <cell r="K2648">
            <v>1664.729999999996</v>
          </cell>
        </row>
        <row r="2649">
          <cell r="E2649">
            <v>255.1</v>
          </cell>
          <cell r="F2649">
            <v>-2247.18</v>
          </cell>
          <cell r="G2649">
            <v>4288.57</v>
          </cell>
          <cell r="H2649">
            <v>4257.91</v>
          </cell>
          <cell r="I2649">
            <v>17079.76</v>
          </cell>
          <cell r="J2649">
            <v>-15069.029999999999</v>
          </cell>
          <cell r="K2649">
            <v>285.7600000000002</v>
          </cell>
        </row>
        <row r="2651">
          <cell r="E2651">
            <v>216.16</v>
          </cell>
          <cell r="F2651">
            <v>-216.16</v>
          </cell>
          <cell r="G2651">
            <v>0</v>
          </cell>
          <cell r="H2651">
            <v>474.42</v>
          </cell>
          <cell r="I2651">
            <v>0</v>
          </cell>
          <cell r="J2651">
            <v>258.26</v>
          </cell>
          <cell r="K2651">
            <v>-258.26</v>
          </cell>
        </row>
        <row r="2652">
          <cell r="E2652">
            <v>0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  <cell r="J2652">
            <v>0</v>
          </cell>
          <cell r="K2652">
            <v>0</v>
          </cell>
        </row>
        <row r="2653">
          <cell r="E2653">
            <v>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</row>
        <row r="2654">
          <cell r="E2654">
            <v>0</v>
          </cell>
          <cell r="F2654">
            <v>0</v>
          </cell>
          <cell r="G2654">
            <v>16832.52</v>
          </cell>
          <cell r="H2654">
            <v>14675.019999999999</v>
          </cell>
          <cell r="I2654">
            <v>16832.52</v>
          </cell>
          <cell r="J2654">
            <v>-2157.500000000002</v>
          </cell>
          <cell r="K2654">
            <v>2157.500000000002</v>
          </cell>
        </row>
        <row r="2655">
          <cell r="E2655">
            <v>743.2700000000001</v>
          </cell>
          <cell r="F2655">
            <v>0</v>
          </cell>
          <cell r="G2655">
            <v>16496.1</v>
          </cell>
          <cell r="H2655">
            <v>16746.42</v>
          </cell>
          <cell r="I2655">
            <v>16746.42</v>
          </cell>
          <cell r="J2655">
            <v>0</v>
          </cell>
          <cell r="K2655">
            <v>492.9500000000007</v>
          </cell>
        </row>
        <row r="2656">
          <cell r="E2656">
            <v>4026.63</v>
          </cell>
          <cell r="F2656">
            <v>-4026.63</v>
          </cell>
          <cell r="G2656">
            <v>73966.04</v>
          </cell>
          <cell r="H2656">
            <v>73722.49</v>
          </cell>
          <cell r="I2656">
            <v>73966.04</v>
          </cell>
          <cell r="J2656">
            <v>-4270.179999999993</v>
          </cell>
          <cell r="K2656">
            <v>4270.179999999993</v>
          </cell>
        </row>
        <row r="2657">
          <cell r="E2657">
            <v>4026.64</v>
          </cell>
          <cell r="F2657">
            <v>-4026.64</v>
          </cell>
          <cell r="G2657">
            <v>98358.98999999999</v>
          </cell>
          <cell r="H2657">
            <v>97873.44</v>
          </cell>
          <cell r="I2657">
            <v>98358.98999999999</v>
          </cell>
          <cell r="J2657">
            <v>-4512.189999999988</v>
          </cell>
          <cell r="K2657">
            <v>4512.189999999988</v>
          </cell>
        </row>
        <row r="2658">
          <cell r="E2658">
            <v>5710.54</v>
          </cell>
          <cell r="F2658">
            <v>-5710.54</v>
          </cell>
          <cell r="G2658">
            <v>102736.76000000001</v>
          </cell>
          <cell r="H2658">
            <v>100663.41000000002</v>
          </cell>
          <cell r="I2658">
            <v>102736.76000000001</v>
          </cell>
          <cell r="J2658">
            <v>-7783.889999999985</v>
          </cell>
          <cell r="K2658">
            <v>7783.889999999985</v>
          </cell>
        </row>
        <row r="2659">
          <cell r="E2659">
            <v>0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80" zoomScaleNormal="80" workbookViewId="0" topLeftCell="A1">
      <selection activeCell="A1" sqref="A1:L32"/>
    </sheetView>
  </sheetViews>
  <sheetFormatPr defaultColWidth="12.57421875" defaultRowHeight="12.75"/>
  <cols>
    <col min="1" max="1" width="0" style="0" hidden="1" customWidth="1"/>
    <col min="2" max="2" width="16.00390625" style="0" customWidth="1"/>
    <col min="3" max="3" width="8.7109375" style="0" customWidth="1"/>
    <col min="4" max="4" width="0" style="0" hidden="1" customWidth="1"/>
    <col min="5" max="5" width="18.140625" style="0" customWidth="1"/>
    <col min="6" max="6" width="16.5742187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16.2812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2.75" customHeight="1">
      <c r="A3" s="3" t="s">
        <v>1</v>
      </c>
      <c r="B3" s="5" t="s">
        <v>2</v>
      </c>
      <c r="C3" s="5"/>
      <c r="D3" s="6" t="s">
        <v>3</v>
      </c>
      <c r="E3" s="7" t="s">
        <v>4</v>
      </c>
      <c r="F3" s="7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7" t="s">
        <v>10</v>
      </c>
      <c r="L3" s="7" t="s">
        <v>11</v>
      </c>
    </row>
    <row r="4" spans="1:12" ht="29.25" customHeight="1">
      <c r="A4" s="3"/>
      <c r="B4" s="6" t="s">
        <v>12</v>
      </c>
      <c r="C4" s="6" t="s">
        <v>13</v>
      </c>
      <c r="D4" s="6"/>
      <c r="E4" s="6"/>
      <c r="F4" s="7"/>
      <c r="G4" s="6"/>
      <c r="H4" s="6"/>
      <c r="I4" s="6"/>
      <c r="J4" s="6"/>
      <c r="K4" s="6"/>
      <c r="L4" s="7"/>
    </row>
    <row r="5" spans="1:12" ht="12.75" hidden="1">
      <c r="A5" s="2"/>
      <c r="B5" s="5" t="s">
        <v>14</v>
      </c>
      <c r="C5" s="8">
        <v>110</v>
      </c>
      <c r="D5" s="2"/>
      <c r="E5" s="2"/>
      <c r="F5" s="2"/>
      <c r="G5" s="2"/>
      <c r="H5" s="2"/>
      <c r="I5" s="2"/>
      <c r="J5" s="2"/>
      <c r="K5" s="2"/>
      <c r="L5" s="9" t="s">
        <v>15</v>
      </c>
    </row>
    <row r="6" spans="1:12" ht="12.75" hidden="1">
      <c r="A6" s="2">
        <v>2</v>
      </c>
      <c r="B6" s="2"/>
      <c r="C6" s="2"/>
      <c r="D6" s="2" t="s">
        <v>16</v>
      </c>
      <c r="E6" s="10">
        <f>'[1]Лицевые счета домов свод'!E2634</f>
        <v>9047.96</v>
      </c>
      <c r="F6" s="10">
        <f>'[1]Лицевые счета домов свод'!F2634</f>
        <v>66928.42</v>
      </c>
      <c r="G6" s="10">
        <f>'[1]Лицевые счета домов свод'!G2634</f>
        <v>161926.80000000002</v>
      </c>
      <c r="H6" s="10">
        <f>'[1]Лицевые счета домов свод'!H2634</f>
        <v>158738.57</v>
      </c>
      <c r="I6" s="10">
        <f>'[1]Лицевые счета домов свод'!I2634</f>
        <v>87213.24999999999</v>
      </c>
      <c r="J6" s="10">
        <f>'[1]Лицевые счета домов свод'!J2634</f>
        <v>138453.74</v>
      </c>
      <c r="K6" s="10">
        <f>'[1]Лицевые счета домов свод'!K2634</f>
        <v>12236.190000000002</v>
      </c>
      <c r="L6" s="4"/>
    </row>
    <row r="7" spans="1:12" ht="12.75" hidden="1">
      <c r="A7" s="2"/>
      <c r="B7" s="2"/>
      <c r="C7" s="2"/>
      <c r="D7" s="2" t="s">
        <v>17</v>
      </c>
      <c r="E7" s="10">
        <f>'[1]Лицевые счета домов свод'!E2635</f>
        <v>0</v>
      </c>
      <c r="F7" s="10">
        <f>'[1]Лицевые счета домов свод'!F2635</f>
        <v>0</v>
      </c>
      <c r="G7" s="10">
        <f>'[1]Лицевые счета домов свод'!G2635</f>
        <v>0</v>
      </c>
      <c r="H7" s="10">
        <f>'[1]Лицевые счета домов свод'!H2635</f>
        <v>0</v>
      </c>
      <c r="I7" s="10">
        <f>'[1]Лицевые счета домов свод'!I2635</f>
        <v>0</v>
      </c>
      <c r="J7" s="10">
        <f>'[1]Лицевые счета домов свод'!J2635</f>
        <v>0</v>
      </c>
      <c r="K7" s="10">
        <f>'[1]Лицевые счета домов свод'!K2635</f>
        <v>0</v>
      </c>
      <c r="L7" s="4"/>
    </row>
    <row r="8" spans="1:12" ht="12.75" hidden="1">
      <c r="A8" s="2"/>
      <c r="B8" s="2"/>
      <c r="C8" s="2"/>
      <c r="D8" s="2" t="s">
        <v>18</v>
      </c>
      <c r="E8" s="10">
        <f>'[1]Лицевые счета домов свод'!E2636</f>
        <v>0</v>
      </c>
      <c r="F8" s="10">
        <f>'[1]Лицевые счета домов свод'!F2636</f>
        <v>0</v>
      </c>
      <c r="G8" s="10">
        <f>'[1]Лицевые счета домов свод'!G2636</f>
        <v>0</v>
      </c>
      <c r="H8" s="10">
        <f>'[1]Лицевые счета домов свод'!H2636</f>
        <v>0</v>
      </c>
      <c r="I8" s="10">
        <f>'[1]Лицевые счета домов свод'!I2636</f>
        <v>0</v>
      </c>
      <c r="J8" s="10">
        <f>'[1]Лицевые счета домов свод'!J2636</f>
        <v>0</v>
      </c>
      <c r="K8" s="10">
        <f>'[1]Лицевые счета домов свод'!K2636</f>
        <v>0</v>
      </c>
      <c r="L8" s="4"/>
    </row>
    <row r="9" spans="1:12" ht="12.75" hidden="1">
      <c r="A9" s="2"/>
      <c r="B9" s="2"/>
      <c r="C9" s="2"/>
      <c r="D9" s="2" t="s">
        <v>19</v>
      </c>
      <c r="E9" s="10">
        <f>'[1]Лицевые счета домов свод'!E2637</f>
        <v>1446.55</v>
      </c>
      <c r="F9" s="10">
        <f>'[1]Лицевые счета домов свод'!F2637</f>
        <v>30556.17</v>
      </c>
      <c r="G9" s="10">
        <f>'[1]Лицевые счета домов свод'!G2637</f>
        <v>57582.12000000001</v>
      </c>
      <c r="H9" s="10">
        <f>'[1]Лицевые счета домов свод'!H2637</f>
        <v>57293.49</v>
      </c>
      <c r="I9" s="10">
        <f>'[1]Лицевые счета домов свод'!I2637</f>
        <v>0</v>
      </c>
      <c r="J9" s="10">
        <f>'[1]Лицевые счета домов свод'!J2637</f>
        <v>87849.66</v>
      </c>
      <c r="K9" s="10">
        <f>'[1]Лицевые счета домов свод'!K2637</f>
        <v>1735.1800000000148</v>
      </c>
      <c r="L9" s="4"/>
    </row>
    <row r="10" spans="1:12" ht="12.75" hidden="1">
      <c r="A10" s="2"/>
      <c r="B10" s="2"/>
      <c r="C10" s="2"/>
      <c r="D10" s="2" t="s">
        <v>20</v>
      </c>
      <c r="E10" s="10">
        <f>'[1]Лицевые счета домов свод'!E2638</f>
        <v>0</v>
      </c>
      <c r="F10" s="10">
        <f>'[1]Лицевые счета домов свод'!F2638</f>
        <v>0</v>
      </c>
      <c r="G10" s="10">
        <f>'[1]Лицевые счета домов свод'!G2638</f>
        <v>0</v>
      </c>
      <c r="H10" s="10">
        <f>'[1]Лицевые счета домов свод'!H2638</f>
        <v>0</v>
      </c>
      <c r="I10" s="10">
        <f>'[1]Лицевые счета домов свод'!I2638</f>
        <v>0</v>
      </c>
      <c r="J10" s="10">
        <f>'[1]Лицевые счета домов свод'!J2638</f>
        <v>0</v>
      </c>
      <c r="K10" s="10">
        <f>'[1]Лицевые счета домов свод'!K2638</f>
        <v>0</v>
      </c>
      <c r="L10" s="4"/>
    </row>
    <row r="11" spans="1:12" ht="12.75" hidden="1">
      <c r="A11" s="2"/>
      <c r="B11" s="2"/>
      <c r="C11" s="2"/>
      <c r="D11" s="2" t="s">
        <v>21</v>
      </c>
      <c r="E11" s="10">
        <f>'[1]Лицевые счета домов свод'!E2639</f>
        <v>0</v>
      </c>
      <c r="F11" s="10">
        <f>'[1]Лицевые счета домов свод'!F2639</f>
        <v>0</v>
      </c>
      <c r="G11" s="10">
        <f>'[1]Лицевые счета домов свод'!G2639</f>
        <v>0</v>
      </c>
      <c r="H11" s="10">
        <f>'[1]Лицевые счета домов свод'!H2639</f>
        <v>0</v>
      </c>
      <c r="I11" s="10">
        <f>'[1]Лицевые счета домов свод'!I2639</f>
        <v>0</v>
      </c>
      <c r="J11" s="10">
        <f>'[1]Лицевые счета домов свод'!J2639</f>
        <v>0</v>
      </c>
      <c r="K11" s="10">
        <f>'[1]Лицевые счета домов свод'!K2639</f>
        <v>0</v>
      </c>
      <c r="L11" s="4"/>
    </row>
    <row r="12" spans="1:12" ht="12.75" hidden="1">
      <c r="A12" s="2"/>
      <c r="B12" s="2"/>
      <c r="C12" s="2"/>
      <c r="D12" s="3" t="s">
        <v>22</v>
      </c>
      <c r="E12" s="3">
        <f>SUM(E6:E11)</f>
        <v>10494.509999999998</v>
      </c>
      <c r="F12" s="3">
        <f>SUM(F6:F11)</f>
        <v>97484.59</v>
      </c>
      <c r="G12" s="3">
        <f>SUM(G6:G11)</f>
        <v>219508.92000000004</v>
      </c>
      <c r="H12" s="3">
        <f>SUM(H6:H11)</f>
        <v>216032.06</v>
      </c>
      <c r="I12" s="3">
        <f>SUM(I6:I11)</f>
        <v>87213.24999999999</v>
      </c>
      <c r="J12" s="3">
        <f>SUM(J6:J11)</f>
        <v>226303.4</v>
      </c>
      <c r="K12" s="3">
        <f>SUM(K6:K11)</f>
        <v>13971.370000000017</v>
      </c>
      <c r="L12" s="4"/>
    </row>
    <row r="13" spans="1:12" ht="14.25" customHeight="1" hidden="1">
      <c r="A13" s="2"/>
      <c r="B13" s="2"/>
      <c r="C13" s="2"/>
      <c r="D13" s="11" t="s">
        <v>23</v>
      </c>
      <c r="E13" s="10">
        <f>'[1]Лицевые счета домов свод'!E2641</f>
        <v>5674.58</v>
      </c>
      <c r="F13" s="10">
        <f>'[1]Лицевые счета домов свод'!F2641</f>
        <v>-26342.339999999997</v>
      </c>
      <c r="G13" s="10">
        <f>'[1]Лицевые счета домов свод'!G2641</f>
        <v>84789.75</v>
      </c>
      <c r="H13" s="10">
        <f>'[1]Лицевые счета домов свод'!H2641</f>
        <v>83720.81</v>
      </c>
      <c r="I13" s="10">
        <f>'[1]Лицевые счета домов свод'!I2641</f>
        <v>97929.03999999996</v>
      </c>
      <c r="J13" s="10">
        <f>'[1]Лицевые счета домов свод'!J2641</f>
        <v>-40550.56999999996</v>
      </c>
      <c r="K13" s="10">
        <f>'[1]Лицевые счета домов свод'!K2641</f>
        <v>6743.520000000004</v>
      </c>
      <c r="L13" s="4"/>
    </row>
    <row r="14" spans="1:12" ht="34.5" customHeight="1" hidden="1">
      <c r="A14" s="2"/>
      <c r="B14" s="2"/>
      <c r="C14" s="2"/>
      <c r="D14" s="11" t="s">
        <v>24</v>
      </c>
      <c r="E14" s="10">
        <f>'[1]Лицевые счета домов свод'!E2642</f>
        <v>4205.5599999999995</v>
      </c>
      <c r="F14" s="10">
        <f>'[1]Лицевые счета домов свод'!F2642</f>
        <v>-4205.5599999999995</v>
      </c>
      <c r="G14" s="10">
        <f>'[1]Лицевые счета домов свод'!G2642</f>
        <v>78705.81999999999</v>
      </c>
      <c r="H14" s="10">
        <f>'[1]Лицевые счета домов свод'!H2642</f>
        <v>78382.52</v>
      </c>
      <c r="I14" s="10">
        <f>'[1]Лицевые счета домов свод'!I2642</f>
        <v>78705.81999999999</v>
      </c>
      <c r="J14" s="10">
        <f>'[1]Лицевые счета домов свод'!J2642</f>
        <v>-4528.859999999986</v>
      </c>
      <c r="K14" s="10">
        <f>'[1]Лицевые счета домов свод'!K2642</f>
        <v>4528.859999999986</v>
      </c>
      <c r="L14" s="4"/>
    </row>
    <row r="15" spans="1:12" ht="28.5" customHeight="1" hidden="1">
      <c r="A15" s="2"/>
      <c r="B15" s="2"/>
      <c r="C15" s="2"/>
      <c r="D15" s="11" t="s">
        <v>25</v>
      </c>
      <c r="E15" s="10">
        <f>'[1]Лицевые счета домов свод'!E2643</f>
        <v>1570.05</v>
      </c>
      <c r="F15" s="10">
        <f>'[1]Лицевые счета домов свод'!F2643</f>
        <v>16027.470000000001</v>
      </c>
      <c r="G15" s="10">
        <f>'[1]Лицевые счета домов свод'!G2643</f>
        <v>28276.25</v>
      </c>
      <c r="H15" s="10">
        <f>'[1]Лицевые счета домов свод'!H2643</f>
        <v>28047.65</v>
      </c>
      <c r="I15" s="10">
        <f>'[1]Лицевые счета домов свод'!I2643</f>
        <v>0</v>
      </c>
      <c r="J15" s="10">
        <f>'[1]Лицевые счета домов свод'!J2643</f>
        <v>44075.12</v>
      </c>
      <c r="K15" s="10">
        <f>'[1]Лицевые счета домов свод'!K2643</f>
        <v>1798.6499999999978</v>
      </c>
      <c r="L15" s="4"/>
    </row>
    <row r="16" spans="1:12" ht="28.5" customHeight="1" hidden="1">
      <c r="A16" s="2"/>
      <c r="B16" s="2"/>
      <c r="C16" s="2"/>
      <c r="D16" s="11" t="s">
        <v>26</v>
      </c>
      <c r="E16" s="10">
        <f>'[1]Лицевые счета домов свод'!E2644</f>
        <v>0</v>
      </c>
      <c r="F16" s="10">
        <f>'[1]Лицевые счета домов свод'!F2644</f>
        <v>0</v>
      </c>
      <c r="G16" s="10">
        <f>'[1]Лицевые счета домов свод'!G2644</f>
        <v>2356.12</v>
      </c>
      <c r="H16" s="10">
        <f>'[1]Лицевые счета домов свод'!H2644</f>
        <v>2307.0299999999997</v>
      </c>
      <c r="I16" s="10">
        <f>'[1]Лицевые счета домов свод'!I2644</f>
        <v>1602.24</v>
      </c>
      <c r="J16" s="10">
        <f>'[1]Лицевые счета домов свод'!J2644</f>
        <v>704.7899999999997</v>
      </c>
      <c r="K16" s="10">
        <f>'[1]Лицевые счета домов свод'!K2644</f>
        <v>49.090000000000146</v>
      </c>
      <c r="L16" s="4"/>
    </row>
    <row r="17" spans="1:12" ht="12.75" hidden="1">
      <c r="A17" s="2"/>
      <c r="B17" s="2"/>
      <c r="C17" s="2"/>
      <c r="D17" s="2" t="s">
        <v>27</v>
      </c>
      <c r="E17" s="10">
        <f>'[1]Лицевые счета домов свод'!E2645</f>
        <v>286</v>
      </c>
      <c r="F17" s="10">
        <f>'[1]Лицевые счета домов свод'!F2645</f>
        <v>2439.2</v>
      </c>
      <c r="G17" s="10">
        <f>'[1]Лицевые счета домов свод'!G2645</f>
        <v>4806.81</v>
      </c>
      <c r="H17" s="10">
        <f>'[1]Лицевые счета домов свод'!H2645</f>
        <v>4772.400000000001</v>
      </c>
      <c r="I17" s="10">
        <f>'[1]Лицевые счета домов свод'!I2645</f>
        <v>0</v>
      </c>
      <c r="J17" s="10">
        <f>'[1]Лицевые счета домов свод'!J2645</f>
        <v>7211.6</v>
      </c>
      <c r="K17" s="10">
        <f>'[1]Лицевые счета домов свод'!K2645</f>
        <v>320.40999999999985</v>
      </c>
      <c r="L17" s="4"/>
    </row>
    <row r="18" spans="1:12" ht="31.5" customHeight="1" hidden="1">
      <c r="A18" s="2"/>
      <c r="B18" s="2"/>
      <c r="C18" s="2"/>
      <c r="D18" s="11" t="s">
        <v>28</v>
      </c>
      <c r="E18" s="10">
        <f>'[1]Лицевые счета домов свод'!E2646</f>
        <v>8.43</v>
      </c>
      <c r="F18" s="10">
        <f>'[1]Лицевые счета домов свод'!F2646</f>
        <v>85.89</v>
      </c>
      <c r="G18" s="10">
        <f>'[1]Лицевые счета домов свод'!G2646</f>
        <v>141.33999999999997</v>
      </c>
      <c r="H18" s="10">
        <f>'[1]Лицевые счета домов свод'!H2646</f>
        <v>140.29000000000002</v>
      </c>
      <c r="I18" s="10">
        <f>'[1]Лицевые счета домов свод'!I2646</f>
        <v>0</v>
      </c>
      <c r="J18" s="10">
        <f>'[1]Лицевые счета домов свод'!J2646</f>
        <v>226.18</v>
      </c>
      <c r="K18" s="10">
        <f>'[1]Лицевые счета домов свод'!K2646</f>
        <v>9.479999999999961</v>
      </c>
      <c r="L18" s="4"/>
    </row>
    <row r="19" spans="1:12" ht="43.5" customHeight="1" hidden="1">
      <c r="A19" s="2"/>
      <c r="B19" s="2"/>
      <c r="C19" s="2"/>
      <c r="D19" s="11" t="s">
        <v>29</v>
      </c>
      <c r="E19" s="10">
        <f>'[1]Лицевые счета домов свод'!E2647</f>
        <v>2046.6200000000001</v>
      </c>
      <c r="F19" s="10">
        <f>'[1]Лицевые счета домов свод'!F2647</f>
        <v>-2046.6200000000001</v>
      </c>
      <c r="G19" s="10">
        <f>'[1]Лицевые счета домов свод'!G2647</f>
        <v>40280.759999999995</v>
      </c>
      <c r="H19" s="10">
        <f>'[1]Лицевые счета домов свод'!H2647</f>
        <v>40168.479999999996</v>
      </c>
      <c r="I19" s="10">
        <f>'[1]Лицевые счета домов свод'!I2647</f>
        <v>40280.759999999995</v>
      </c>
      <c r="J19" s="10">
        <f>'[1]Лицевые счета домов свод'!J2647</f>
        <v>-2158.9000000000015</v>
      </c>
      <c r="K19" s="10">
        <f>'[1]Лицевые счета домов свод'!K2647</f>
        <v>2158.9000000000015</v>
      </c>
      <c r="L19" s="4"/>
    </row>
    <row r="20" spans="1:12" ht="21.75" customHeight="1" hidden="1">
      <c r="A20" s="2"/>
      <c r="B20" s="2"/>
      <c r="C20" s="2"/>
      <c r="D20" s="11" t="s">
        <v>30</v>
      </c>
      <c r="E20" s="10">
        <f>'[1]Лицевые счета домов свод'!E2648</f>
        <v>1485.91</v>
      </c>
      <c r="F20" s="10">
        <f>'[1]Лицевые счета домов свод'!F2648</f>
        <v>30.220000000000027</v>
      </c>
      <c r="G20" s="10">
        <f>'[1]Лицевые счета домов свод'!G2648</f>
        <v>24976.989999999998</v>
      </c>
      <c r="H20" s="10">
        <f>'[1]Лицевые счета домов свод'!H2648</f>
        <v>24798.170000000002</v>
      </c>
      <c r="I20" s="12">
        <f>'[1]Лицевые счета домов свод'!I2648</f>
        <v>26750.605680000004</v>
      </c>
      <c r="J20" s="12">
        <f>'[1]Лицевые счета домов свод'!J2648</f>
        <v>-1922.2156800000012</v>
      </c>
      <c r="K20" s="10">
        <f>'[1]Лицевые счета домов свод'!K2648</f>
        <v>1664.729999999996</v>
      </c>
      <c r="L20" s="4"/>
    </row>
    <row r="21" spans="1:12" ht="29.25" customHeight="1" hidden="1">
      <c r="A21" s="2"/>
      <c r="B21" s="2"/>
      <c r="C21" s="2"/>
      <c r="D21" s="11" t="s">
        <v>31</v>
      </c>
      <c r="E21" s="10">
        <f>'[1]Лицевые счета домов свод'!E2649</f>
        <v>255.1</v>
      </c>
      <c r="F21" s="10">
        <f>'[1]Лицевые счета домов свод'!F2649</f>
        <v>-2247.18</v>
      </c>
      <c r="G21" s="10">
        <f>'[1]Лицевые счета домов свод'!G2649</f>
        <v>4288.57</v>
      </c>
      <c r="H21" s="10">
        <f>'[1]Лицевые счета домов свод'!H2649</f>
        <v>4257.91</v>
      </c>
      <c r="I21" s="10">
        <f>'[1]Лицевые счета домов свод'!I2649</f>
        <v>17079.76</v>
      </c>
      <c r="J21" s="10">
        <f>'[1]Лицевые счета домов свод'!J2649</f>
        <v>-15069.029999999999</v>
      </c>
      <c r="K21" s="10">
        <f>'[1]Лицевые счета домов свод'!K2649</f>
        <v>285.7600000000002</v>
      </c>
      <c r="L21" s="4"/>
    </row>
    <row r="22" spans="1:12" ht="12.75" hidden="1">
      <c r="A22" s="2"/>
      <c r="B22" s="2"/>
      <c r="C22" s="2"/>
      <c r="D22" s="3" t="s">
        <v>32</v>
      </c>
      <c r="E22" s="3">
        <f>SUM(E13:E21)</f>
        <v>15532.25</v>
      </c>
      <c r="F22" s="3">
        <f>SUM(F13:F21)</f>
        <v>-16258.919999999998</v>
      </c>
      <c r="G22" s="3">
        <f>SUM(G13:G21)</f>
        <v>268622.41</v>
      </c>
      <c r="H22" s="3">
        <f>SUM(H13:H21)</f>
        <v>266595.26</v>
      </c>
      <c r="I22" s="13">
        <f>SUM(I13:I21)</f>
        <v>262348.22568</v>
      </c>
      <c r="J22" s="13">
        <f>SUM(J13:J21)</f>
        <v>-12011.885679999948</v>
      </c>
      <c r="K22" s="3">
        <f>SUM(K13:K21)</f>
        <v>17559.399999999987</v>
      </c>
      <c r="L22" s="4"/>
    </row>
    <row r="23" spans="1:12" ht="12.75" hidden="1">
      <c r="A23" s="2"/>
      <c r="B23" s="2"/>
      <c r="C23" s="2"/>
      <c r="D23" s="2" t="s">
        <v>33</v>
      </c>
      <c r="E23" s="10">
        <f>'[1]Лицевые счета домов свод'!E2651</f>
        <v>216.16</v>
      </c>
      <c r="F23" s="10">
        <f>'[1]Лицевые счета домов свод'!F2651</f>
        <v>-216.16</v>
      </c>
      <c r="G23" s="10">
        <f>'[1]Лицевые счета домов свод'!G2651</f>
        <v>0</v>
      </c>
      <c r="H23" s="10">
        <f>'[1]Лицевые счета домов свод'!H2651</f>
        <v>474.42</v>
      </c>
      <c r="I23" s="10">
        <f>'[1]Лицевые счета домов свод'!I2651</f>
        <v>0</v>
      </c>
      <c r="J23" s="10">
        <f>'[1]Лицевые счета домов свод'!J2651</f>
        <v>258.26</v>
      </c>
      <c r="K23" s="10">
        <f>'[1]Лицевые счета домов свод'!K2651</f>
        <v>-258.26</v>
      </c>
      <c r="L23" s="4"/>
    </row>
    <row r="24" spans="1:12" ht="12.75" hidden="1">
      <c r="A24" s="2"/>
      <c r="B24" s="2"/>
      <c r="C24" s="2"/>
      <c r="D24" s="2" t="s">
        <v>34</v>
      </c>
      <c r="E24" s="10">
        <f>'[1]Лицевые счета домов свод'!E2652</f>
        <v>0</v>
      </c>
      <c r="F24" s="10">
        <f>'[1]Лицевые счета домов свод'!F2652</f>
        <v>0</v>
      </c>
      <c r="G24" s="10">
        <f>'[1]Лицевые счета домов свод'!G2652</f>
        <v>0</v>
      </c>
      <c r="H24" s="10">
        <f>'[1]Лицевые счета домов свод'!H2652</f>
        <v>0</v>
      </c>
      <c r="I24" s="10">
        <f>'[1]Лицевые счета домов свод'!I2652</f>
        <v>0</v>
      </c>
      <c r="J24" s="10">
        <f>'[1]Лицевые счета домов свод'!J2652</f>
        <v>0</v>
      </c>
      <c r="K24" s="10">
        <f>'[1]Лицевые счета домов свод'!K2652</f>
        <v>0</v>
      </c>
      <c r="L24" s="4"/>
    </row>
    <row r="25" spans="1:12" ht="12.75" hidden="1">
      <c r="A25" s="2"/>
      <c r="B25" s="2"/>
      <c r="C25" s="2"/>
      <c r="D25" s="2" t="s">
        <v>35</v>
      </c>
      <c r="E25" s="10">
        <f>'[1]Лицевые счета домов свод'!E2653</f>
        <v>0</v>
      </c>
      <c r="F25" s="10">
        <f>'[1]Лицевые счета домов свод'!F2653</f>
        <v>0</v>
      </c>
      <c r="G25" s="10">
        <f>'[1]Лицевые счета домов свод'!G2653</f>
        <v>0</v>
      </c>
      <c r="H25" s="10">
        <f>'[1]Лицевые счета домов свод'!H2653</f>
        <v>0</v>
      </c>
      <c r="I25" s="10">
        <f>'[1]Лицевые счета домов свод'!I2653</f>
        <v>0</v>
      </c>
      <c r="J25" s="10">
        <f>'[1]Лицевые счета домов свод'!J2653</f>
        <v>0</v>
      </c>
      <c r="K25" s="10">
        <f>'[1]Лицевые счета домов свод'!K2653</f>
        <v>0</v>
      </c>
      <c r="L25" s="4"/>
    </row>
    <row r="26" spans="1:12" ht="12.75" hidden="1">
      <c r="A26" s="2"/>
      <c r="B26" s="2"/>
      <c r="C26" s="2"/>
      <c r="D26" s="2" t="s">
        <v>36</v>
      </c>
      <c r="E26" s="10">
        <f>'[1]Лицевые счета домов свод'!E2654</f>
        <v>0</v>
      </c>
      <c r="F26" s="10">
        <f>'[1]Лицевые счета домов свод'!F2654</f>
        <v>0</v>
      </c>
      <c r="G26" s="10">
        <f>'[1]Лицевые счета домов свод'!G2654</f>
        <v>16832.52</v>
      </c>
      <c r="H26" s="10">
        <f>'[1]Лицевые счета домов свод'!H2654</f>
        <v>14675.019999999999</v>
      </c>
      <c r="I26" s="10">
        <f>'[1]Лицевые счета домов свод'!I2654</f>
        <v>16832.52</v>
      </c>
      <c r="J26" s="10">
        <f>'[1]Лицевые счета домов свод'!J2654</f>
        <v>-2157.500000000002</v>
      </c>
      <c r="K26" s="10">
        <f>'[1]Лицевые счета домов свод'!K2654</f>
        <v>2157.500000000002</v>
      </c>
      <c r="L26" s="4"/>
    </row>
    <row r="27" spans="1:12" ht="12.75" hidden="1">
      <c r="A27" s="2"/>
      <c r="B27" s="2"/>
      <c r="C27" s="2"/>
      <c r="D27" s="2" t="s">
        <v>37</v>
      </c>
      <c r="E27" s="10">
        <f>'[1]Лицевые счета домов свод'!E2655</f>
        <v>743.2700000000001</v>
      </c>
      <c r="F27" s="10">
        <f>'[1]Лицевые счета домов свод'!F2655</f>
        <v>0</v>
      </c>
      <c r="G27" s="10">
        <f>'[1]Лицевые счета домов свод'!G2655</f>
        <v>16496.1</v>
      </c>
      <c r="H27" s="10">
        <f>'[1]Лицевые счета домов свод'!H2655</f>
        <v>16746.42</v>
      </c>
      <c r="I27" s="10">
        <f>'[1]Лицевые счета домов свод'!I2655</f>
        <v>16746.42</v>
      </c>
      <c r="J27" s="10">
        <f>'[1]Лицевые счета домов свод'!J2655</f>
        <v>0</v>
      </c>
      <c r="K27" s="10">
        <f>'[1]Лицевые счета домов свод'!K2655</f>
        <v>492.9500000000007</v>
      </c>
      <c r="L27" s="4"/>
    </row>
    <row r="28" spans="1:12" ht="12.75" hidden="1">
      <c r="A28" s="2"/>
      <c r="B28" s="2"/>
      <c r="C28" s="2"/>
      <c r="D28" s="2" t="s">
        <v>38</v>
      </c>
      <c r="E28" s="10">
        <f>'[1]Лицевые счета домов свод'!E2656</f>
        <v>4026.63</v>
      </c>
      <c r="F28" s="10">
        <f>'[1]Лицевые счета домов свод'!F2656</f>
        <v>-4026.63</v>
      </c>
      <c r="G28" s="10">
        <f>'[1]Лицевые счета домов свод'!G2656</f>
        <v>73966.04</v>
      </c>
      <c r="H28" s="10">
        <f>'[1]Лицевые счета домов свод'!H2656</f>
        <v>73722.49</v>
      </c>
      <c r="I28" s="10">
        <f>'[1]Лицевые счета домов свод'!I2656</f>
        <v>73966.04</v>
      </c>
      <c r="J28" s="10">
        <f>'[1]Лицевые счета домов свод'!J2656</f>
        <v>-4270.179999999993</v>
      </c>
      <c r="K28" s="10">
        <f>'[1]Лицевые счета домов свод'!K2656</f>
        <v>4270.179999999993</v>
      </c>
      <c r="L28" s="4"/>
    </row>
    <row r="29" spans="1:12" ht="12.75" hidden="1">
      <c r="A29" s="2"/>
      <c r="B29" s="2"/>
      <c r="C29" s="2"/>
      <c r="D29" s="2" t="s">
        <v>39</v>
      </c>
      <c r="E29" s="10">
        <f>'[1]Лицевые счета домов свод'!E2657</f>
        <v>4026.64</v>
      </c>
      <c r="F29" s="10">
        <f>'[1]Лицевые счета домов свод'!F2657</f>
        <v>-4026.64</v>
      </c>
      <c r="G29" s="10">
        <f>'[1]Лицевые счета домов свод'!G2657</f>
        <v>98358.98999999999</v>
      </c>
      <c r="H29" s="10">
        <f>'[1]Лицевые счета домов свод'!H2657</f>
        <v>97873.44</v>
      </c>
      <c r="I29" s="10">
        <f>'[1]Лицевые счета домов свод'!I2657</f>
        <v>98358.98999999999</v>
      </c>
      <c r="J29" s="10">
        <f>'[1]Лицевые счета домов свод'!J2657</f>
        <v>-4512.189999999988</v>
      </c>
      <c r="K29" s="10">
        <f>'[1]Лицевые счета домов свод'!K2657</f>
        <v>4512.189999999988</v>
      </c>
      <c r="L29" s="4"/>
    </row>
    <row r="30" spans="1:12" ht="12.75" hidden="1">
      <c r="A30" s="2"/>
      <c r="B30" s="2"/>
      <c r="C30" s="2"/>
      <c r="D30" s="2" t="s">
        <v>40</v>
      </c>
      <c r="E30" s="10">
        <f>'[1]Лицевые счета домов свод'!E2658</f>
        <v>5710.54</v>
      </c>
      <c r="F30" s="10">
        <f>'[1]Лицевые счета домов свод'!F2658</f>
        <v>-5710.54</v>
      </c>
      <c r="G30" s="10">
        <f>'[1]Лицевые счета домов свод'!G2658</f>
        <v>102736.76000000001</v>
      </c>
      <c r="H30" s="10">
        <f>'[1]Лицевые счета домов свод'!H2658</f>
        <v>100663.41000000002</v>
      </c>
      <c r="I30" s="10">
        <f>'[1]Лицевые счета домов свод'!I2658</f>
        <v>102736.76000000001</v>
      </c>
      <c r="J30" s="10">
        <f>'[1]Лицевые счета домов свод'!J2658</f>
        <v>-7783.889999999985</v>
      </c>
      <c r="K30" s="10">
        <f>'[1]Лицевые счета домов свод'!K2658</f>
        <v>7783.889999999985</v>
      </c>
      <c r="L30" s="4"/>
    </row>
    <row r="31" spans="1:12" ht="12.75" hidden="1">
      <c r="A31" s="2"/>
      <c r="B31" s="2"/>
      <c r="C31" s="2"/>
      <c r="D31" s="2" t="s">
        <v>41</v>
      </c>
      <c r="E31" s="10">
        <f>'[1]Лицевые счета домов свод'!E2659</f>
        <v>0</v>
      </c>
      <c r="F31" s="10">
        <f>'[1]Лицевые счета домов свод'!F2659</f>
        <v>0</v>
      </c>
      <c r="G31" s="10">
        <f>'[1]Лицевые счета домов свод'!G2659</f>
        <v>0</v>
      </c>
      <c r="H31" s="10">
        <f>'[1]Лицевые счета домов свод'!H2659</f>
        <v>0</v>
      </c>
      <c r="I31" s="10">
        <f>'[1]Лицевые счета домов свод'!I2659</f>
        <v>0</v>
      </c>
      <c r="J31" s="10">
        <f>'[1]Лицевые счета домов свод'!J2659</f>
        <v>0</v>
      </c>
      <c r="K31" s="10">
        <f>'[1]Лицевые счета домов свод'!K2659</f>
        <v>0</v>
      </c>
      <c r="L31" s="4"/>
    </row>
    <row r="32" spans="1:12" ht="12.75">
      <c r="A32" s="2"/>
      <c r="B32" s="5" t="s">
        <v>14</v>
      </c>
      <c r="C32" s="8">
        <v>110</v>
      </c>
      <c r="D32" s="3"/>
      <c r="E32" s="3">
        <f>SUM(E23:E31)+E22+E12</f>
        <v>40750</v>
      </c>
      <c r="F32" s="3">
        <f>SUM(F23:F31)+F22+F12</f>
        <v>67245.7</v>
      </c>
      <c r="G32" s="3">
        <f>SUM(G23:G31)+G22+G12</f>
        <v>796521.7400000001</v>
      </c>
      <c r="H32" s="3">
        <f>SUM(H23:H31)+H22+H12</f>
        <v>786782.52</v>
      </c>
      <c r="I32" s="13">
        <f>SUM(I23:I31)+I22+I12</f>
        <v>658202.2056799999</v>
      </c>
      <c r="J32" s="13">
        <f>SUM(J23:J31)+J22+J12</f>
        <v>195826.01432000007</v>
      </c>
      <c r="K32" s="3">
        <f>SUM(K23:K31)+K22+K12</f>
        <v>50489.21999999998</v>
      </c>
      <c r="L32" s="9" t="s">
        <v>15</v>
      </c>
    </row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="80" zoomScaleNormal="80" workbookViewId="0" topLeftCell="A16">
      <selection activeCell="D35" activeCellId="1" sqref="A1:L32 D35"/>
    </sheetView>
  </sheetViews>
  <sheetFormatPr defaultColWidth="12.57421875" defaultRowHeight="12.75"/>
  <cols>
    <col min="1" max="1" width="8.7109375" style="0" customWidth="1"/>
    <col min="2" max="2" width="46.421875" style="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ht="19.5" customHeight="1">
      <c r="A1" s="14" t="s">
        <v>42</v>
      </c>
      <c r="B1" s="14"/>
      <c r="C1" s="14"/>
      <c r="D1" s="14"/>
      <c r="E1" s="14"/>
    </row>
    <row r="2" spans="1:5" ht="12.75">
      <c r="A2" s="15" t="s">
        <v>1</v>
      </c>
      <c r="B2" s="16" t="s">
        <v>43</v>
      </c>
      <c r="C2" s="16" t="s">
        <v>2</v>
      </c>
      <c r="D2" s="16" t="s">
        <v>44</v>
      </c>
      <c r="E2" s="16" t="s">
        <v>45</v>
      </c>
    </row>
    <row r="3" spans="1:5" ht="34.5" customHeight="1">
      <c r="A3" s="17">
        <v>1</v>
      </c>
      <c r="B3" s="18" t="s">
        <v>46</v>
      </c>
      <c r="C3" s="17" t="s">
        <v>47</v>
      </c>
      <c r="D3" s="17"/>
      <c r="E3" s="17">
        <v>2057</v>
      </c>
    </row>
    <row r="4" spans="1:5" ht="17.25" customHeight="1">
      <c r="A4" s="17">
        <v>2</v>
      </c>
      <c r="B4" s="17" t="s">
        <v>48</v>
      </c>
      <c r="C4" s="17" t="s">
        <v>47</v>
      </c>
      <c r="D4" s="17" t="s">
        <v>49</v>
      </c>
      <c r="E4" s="17">
        <v>7456.58</v>
      </c>
    </row>
    <row r="5" spans="1:5" ht="12.75">
      <c r="A5" s="17">
        <v>3</v>
      </c>
      <c r="B5" s="18"/>
      <c r="C5" s="17"/>
      <c r="D5" s="17"/>
      <c r="E5" s="17"/>
    </row>
    <row r="6" spans="1:5" ht="12.75">
      <c r="A6" s="17">
        <v>4</v>
      </c>
      <c r="B6" s="17"/>
      <c r="C6" s="17"/>
      <c r="D6" s="17"/>
      <c r="E6" s="17"/>
    </row>
    <row r="7" spans="1:5" ht="12.75">
      <c r="A7" s="17">
        <v>5</v>
      </c>
      <c r="B7" s="17"/>
      <c r="C7" s="17"/>
      <c r="D7" s="17"/>
      <c r="E7" s="17"/>
    </row>
    <row r="8" spans="1:5" ht="12.75">
      <c r="A8" s="19"/>
      <c r="B8" s="19" t="s">
        <v>50</v>
      </c>
      <c r="C8" s="19"/>
      <c r="D8" s="19"/>
      <c r="E8" s="19">
        <f>E3+E4+E5+E6+E7</f>
        <v>9513.58</v>
      </c>
    </row>
    <row r="9" spans="1:5" ht="16.5" customHeight="1">
      <c r="A9" s="14" t="s">
        <v>51</v>
      </c>
      <c r="B9" s="14"/>
      <c r="C9" s="14"/>
      <c r="D9" s="14"/>
      <c r="E9" s="14"/>
    </row>
    <row r="10" spans="1:5" ht="12.75">
      <c r="A10" s="15" t="s">
        <v>1</v>
      </c>
      <c r="B10" s="16" t="s">
        <v>43</v>
      </c>
      <c r="C10" s="16" t="s">
        <v>2</v>
      </c>
      <c r="D10" s="16" t="s">
        <v>44</v>
      </c>
      <c r="E10" s="16" t="s">
        <v>45</v>
      </c>
    </row>
    <row r="11" spans="1:5" ht="12.75">
      <c r="A11" s="17">
        <v>1</v>
      </c>
      <c r="B11" s="18" t="s">
        <v>52</v>
      </c>
      <c r="C11" s="17" t="s">
        <v>47</v>
      </c>
      <c r="D11" s="17" t="s">
        <v>53</v>
      </c>
      <c r="E11" s="17">
        <v>59263.1</v>
      </c>
    </row>
    <row r="12" spans="1:5" ht="12.75">
      <c r="A12" s="17">
        <v>2</v>
      </c>
      <c r="B12" s="17"/>
      <c r="C12" s="17"/>
      <c r="D12" s="17"/>
      <c r="E12" s="17"/>
    </row>
    <row r="13" spans="1:5" ht="12.75">
      <c r="A13" s="19"/>
      <c r="B13" s="19" t="s">
        <v>50</v>
      </c>
      <c r="C13" s="19"/>
      <c r="D13" s="19"/>
      <c r="E13" s="19">
        <f>E11+E12</f>
        <v>59263.1</v>
      </c>
    </row>
    <row r="15" spans="1:5" ht="12.75">
      <c r="A15" s="14" t="s">
        <v>54</v>
      </c>
      <c r="B15" s="14"/>
      <c r="C15" s="14"/>
      <c r="D15" s="14"/>
      <c r="E15" s="14"/>
    </row>
    <row r="16" spans="1:5" ht="12.75">
      <c r="A16" s="15" t="s">
        <v>1</v>
      </c>
      <c r="B16" s="16" t="s">
        <v>43</v>
      </c>
      <c r="C16" s="16" t="s">
        <v>2</v>
      </c>
      <c r="D16" s="16" t="s">
        <v>44</v>
      </c>
      <c r="E16" s="16" t="s">
        <v>45</v>
      </c>
    </row>
    <row r="17" spans="1:5" ht="12.75">
      <c r="A17" s="17">
        <v>1</v>
      </c>
      <c r="B17" s="18" t="s">
        <v>55</v>
      </c>
      <c r="C17" s="17" t="s">
        <v>47</v>
      </c>
      <c r="D17" s="17" t="s">
        <v>56</v>
      </c>
      <c r="E17" s="17">
        <v>4007.93</v>
      </c>
    </row>
    <row r="18" spans="1:5" ht="12.75">
      <c r="A18" s="17">
        <v>2</v>
      </c>
      <c r="B18" s="17"/>
      <c r="C18" s="17"/>
      <c r="D18" s="17"/>
      <c r="E18" s="17"/>
    </row>
    <row r="19" spans="1:5" ht="12.75">
      <c r="A19" s="19"/>
      <c r="B19" s="19" t="s">
        <v>50</v>
      </c>
      <c r="C19" s="19"/>
      <c r="D19" s="19"/>
      <c r="E19" s="19">
        <f>E17+E18</f>
        <v>4007.93</v>
      </c>
    </row>
    <row r="21" spans="1:5" ht="12.75">
      <c r="A21" s="14" t="s">
        <v>57</v>
      </c>
      <c r="B21" s="14"/>
      <c r="C21" s="14"/>
      <c r="D21" s="14"/>
      <c r="E21" s="14"/>
    </row>
    <row r="22" spans="1:5" ht="12.75">
      <c r="A22" s="15" t="s">
        <v>1</v>
      </c>
      <c r="B22" s="16" t="s">
        <v>43</v>
      </c>
      <c r="C22" s="16" t="s">
        <v>2</v>
      </c>
      <c r="D22" s="16" t="s">
        <v>44</v>
      </c>
      <c r="E22" s="16" t="s">
        <v>45</v>
      </c>
    </row>
    <row r="23" spans="1:5" ht="12.75">
      <c r="A23" s="17">
        <v>1</v>
      </c>
      <c r="B23" s="18" t="s">
        <v>58</v>
      </c>
      <c r="C23" s="17" t="s">
        <v>47</v>
      </c>
      <c r="D23" s="17" t="s">
        <v>59</v>
      </c>
      <c r="E23" s="17">
        <v>2545.04</v>
      </c>
    </row>
    <row r="24" spans="1:5" ht="12.75">
      <c r="A24" s="17">
        <v>2</v>
      </c>
      <c r="B24" s="17"/>
      <c r="C24" s="17"/>
      <c r="D24" s="17"/>
      <c r="E24" s="17"/>
    </row>
    <row r="25" spans="1:5" ht="12.75">
      <c r="A25" s="19"/>
      <c r="B25" s="19" t="s">
        <v>50</v>
      </c>
      <c r="C25" s="19"/>
      <c r="D25" s="19"/>
      <c r="E25" s="19">
        <f>E23+E24</f>
        <v>2545.04</v>
      </c>
    </row>
    <row r="27" spans="1:5" ht="12.75">
      <c r="A27" s="14" t="s">
        <v>60</v>
      </c>
      <c r="B27" s="14"/>
      <c r="C27" s="14"/>
      <c r="D27" s="14"/>
      <c r="E27" s="14"/>
    </row>
    <row r="28" spans="1:5" ht="12.75">
      <c r="A28" s="15" t="s">
        <v>1</v>
      </c>
      <c r="B28" s="16" t="s">
        <v>43</v>
      </c>
      <c r="C28" s="16" t="s">
        <v>2</v>
      </c>
      <c r="D28" s="16" t="s">
        <v>44</v>
      </c>
      <c r="E28" s="16" t="s">
        <v>45</v>
      </c>
    </row>
    <row r="29" spans="1:5" ht="12.75">
      <c r="A29" s="17">
        <v>1</v>
      </c>
      <c r="B29" s="18" t="s">
        <v>61</v>
      </c>
      <c r="C29" s="17" t="s">
        <v>47</v>
      </c>
      <c r="D29" s="17" t="s">
        <v>62</v>
      </c>
      <c r="E29" s="17">
        <v>7762.3</v>
      </c>
    </row>
    <row r="30" spans="1:5" ht="12.75">
      <c r="A30" s="17">
        <v>2</v>
      </c>
      <c r="B30" s="17" t="s">
        <v>63</v>
      </c>
      <c r="C30" s="17" t="s">
        <v>47</v>
      </c>
      <c r="D30" s="17"/>
      <c r="E30" s="17">
        <v>4121.3</v>
      </c>
    </row>
    <row r="31" spans="1:5" ht="12.75">
      <c r="A31" s="19"/>
      <c r="B31" s="19" t="s">
        <v>50</v>
      </c>
      <c r="C31" s="19"/>
      <c r="D31" s="19"/>
      <c r="E31" s="19">
        <f>E29+E30</f>
        <v>11883.6</v>
      </c>
    </row>
    <row r="33" spans="1:5" ht="12.75">
      <c r="A33" s="20"/>
      <c r="B33" s="20" t="s">
        <v>64</v>
      </c>
      <c r="C33" s="20"/>
      <c r="D33" s="20"/>
      <c r="E33" s="20">
        <f>E8+E13+E19+E25+E31</f>
        <v>87213.24999999999</v>
      </c>
    </row>
  </sheetData>
  <sheetProtection selectLockedCells="1" selectUnlockedCells="1"/>
  <mergeCells count="5">
    <mergeCell ref="A1:E1"/>
    <mergeCell ref="A9:E9"/>
    <mergeCell ref="A15:E15"/>
    <mergeCell ref="A21:E21"/>
    <mergeCell ref="A27:E27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9"/>
  <sheetViews>
    <sheetView zoomScale="80" zoomScaleNormal="80" workbookViewId="0" topLeftCell="A80">
      <selection activeCell="E99" activeCellId="1" sqref="A1:L32 E99"/>
    </sheetView>
  </sheetViews>
  <sheetFormatPr defaultColWidth="12.57421875" defaultRowHeight="12.75"/>
  <cols>
    <col min="1" max="1" width="8.7109375" style="0" customWidth="1"/>
    <col min="2" max="2" width="36.28125" style="0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ht="20.25" customHeight="1">
      <c r="A1" s="14" t="s">
        <v>42</v>
      </c>
      <c r="B1" s="14"/>
      <c r="C1" s="14"/>
      <c r="D1" s="14"/>
      <c r="E1" s="14"/>
    </row>
    <row r="2" spans="1:5" ht="12.75">
      <c r="A2" s="15" t="s">
        <v>1</v>
      </c>
      <c r="B2" s="16" t="s">
        <v>43</v>
      </c>
      <c r="C2" s="16" t="s">
        <v>2</v>
      </c>
      <c r="D2" s="16" t="s">
        <v>44</v>
      </c>
      <c r="E2" s="16" t="s">
        <v>45</v>
      </c>
    </row>
    <row r="3" spans="1:5" ht="63.75" customHeight="1">
      <c r="A3" s="17">
        <v>1</v>
      </c>
      <c r="B3" s="18" t="s">
        <v>65</v>
      </c>
      <c r="C3" s="17" t="s">
        <v>47</v>
      </c>
      <c r="D3" s="17"/>
      <c r="E3" s="17">
        <v>5722</v>
      </c>
    </row>
    <row r="4" spans="1:5" ht="29.25" customHeight="1">
      <c r="A4" s="17">
        <v>2</v>
      </c>
      <c r="B4" s="21" t="s">
        <v>66</v>
      </c>
      <c r="C4" s="17" t="s">
        <v>47</v>
      </c>
      <c r="D4" s="17"/>
      <c r="E4" s="17">
        <v>133.52</v>
      </c>
    </row>
    <row r="5" spans="1:5" ht="12.75">
      <c r="A5" s="17">
        <v>3</v>
      </c>
      <c r="B5" s="21" t="s">
        <v>67</v>
      </c>
      <c r="C5" s="17" t="s">
        <v>47</v>
      </c>
      <c r="D5" s="17"/>
      <c r="E5" s="17">
        <v>2840.91</v>
      </c>
    </row>
    <row r="6" spans="1:5" ht="12.75">
      <c r="A6" s="17">
        <v>4</v>
      </c>
      <c r="B6" s="17"/>
      <c r="C6" s="17"/>
      <c r="D6" s="17"/>
      <c r="E6" s="17"/>
    </row>
    <row r="7" spans="1:5" ht="12.75">
      <c r="A7" s="19"/>
      <c r="B7" s="19" t="s">
        <v>50</v>
      </c>
      <c r="C7" s="19"/>
      <c r="D7" s="19"/>
      <c r="E7" s="19">
        <f>E3+E4+E5+E6</f>
        <v>8696.43</v>
      </c>
    </row>
    <row r="8" spans="1:5" ht="12.75">
      <c r="A8" s="22"/>
      <c r="B8" s="22"/>
      <c r="C8" s="22"/>
      <c r="D8" s="22"/>
      <c r="E8" s="22"/>
    </row>
    <row r="9" spans="1:5" ht="17.25" customHeight="1">
      <c r="A9" s="14" t="s">
        <v>68</v>
      </c>
      <c r="B9" s="14"/>
      <c r="C9" s="14"/>
      <c r="D9" s="14"/>
      <c r="E9" s="14"/>
    </row>
    <row r="10" spans="1:5" ht="12.75">
      <c r="A10" s="15" t="s">
        <v>1</v>
      </c>
      <c r="B10" s="16" t="s">
        <v>43</v>
      </c>
      <c r="C10" s="16" t="s">
        <v>2</v>
      </c>
      <c r="D10" s="16" t="s">
        <v>44</v>
      </c>
      <c r="E10" s="16" t="s">
        <v>45</v>
      </c>
    </row>
    <row r="11" spans="1:5" ht="12.75">
      <c r="A11" s="17">
        <v>1</v>
      </c>
      <c r="B11" s="21" t="s">
        <v>66</v>
      </c>
      <c r="C11" s="17" t="s">
        <v>47</v>
      </c>
      <c r="D11" s="17"/>
      <c r="E11" s="17">
        <v>133.52</v>
      </c>
    </row>
    <row r="12" spans="1:5" ht="12.75">
      <c r="A12" s="17">
        <v>2</v>
      </c>
      <c r="B12" s="17"/>
      <c r="C12" s="17"/>
      <c r="D12" s="17"/>
      <c r="E12" s="17"/>
    </row>
    <row r="13" spans="1:5" ht="12.75">
      <c r="A13" s="17">
        <v>3</v>
      </c>
      <c r="B13" s="17"/>
      <c r="C13" s="17"/>
      <c r="D13" s="17"/>
      <c r="E13" s="17"/>
    </row>
    <row r="14" spans="1:5" ht="12.75">
      <c r="A14" s="19"/>
      <c r="B14" s="19" t="s">
        <v>50</v>
      </c>
      <c r="C14" s="19"/>
      <c r="D14" s="19"/>
      <c r="E14" s="19">
        <f>E11+E12+E13</f>
        <v>133.52</v>
      </c>
    </row>
    <row r="15" spans="1:5" ht="12.75">
      <c r="A15" s="22"/>
      <c r="B15" s="22"/>
      <c r="C15" s="22"/>
      <c r="D15" s="22"/>
      <c r="E15" s="22"/>
    </row>
    <row r="16" spans="1:5" ht="17.25" customHeight="1">
      <c r="A16" s="14" t="s">
        <v>51</v>
      </c>
      <c r="B16" s="14"/>
      <c r="C16" s="14"/>
      <c r="D16" s="14"/>
      <c r="E16" s="14"/>
    </row>
    <row r="17" spans="1:5" ht="12.75">
      <c r="A17" s="15" t="s">
        <v>1</v>
      </c>
      <c r="B17" s="16" t="s">
        <v>43</v>
      </c>
      <c r="C17" s="16" t="s">
        <v>2</v>
      </c>
      <c r="D17" s="16" t="s">
        <v>44</v>
      </c>
      <c r="E17" s="16" t="s">
        <v>45</v>
      </c>
    </row>
    <row r="18" spans="1:5" ht="12.75">
      <c r="A18" s="17">
        <v>1</v>
      </c>
      <c r="B18" s="21" t="s">
        <v>66</v>
      </c>
      <c r="C18" s="17" t="s">
        <v>47</v>
      </c>
      <c r="D18" s="17"/>
      <c r="E18" s="17">
        <v>133.52</v>
      </c>
    </row>
    <row r="19" spans="1:5" ht="12.75">
      <c r="A19" s="17">
        <v>2</v>
      </c>
      <c r="B19" s="21" t="s">
        <v>67</v>
      </c>
      <c r="C19" s="17" t="s">
        <v>47</v>
      </c>
      <c r="D19" s="17"/>
      <c r="E19" s="17">
        <v>2326.57</v>
      </c>
    </row>
    <row r="20" spans="1:5" ht="12.75">
      <c r="A20" s="17">
        <v>3</v>
      </c>
      <c r="B20" s="18"/>
      <c r="C20" s="17"/>
      <c r="D20" s="17"/>
      <c r="E20" s="17"/>
    </row>
    <row r="21" spans="1:5" ht="12.75">
      <c r="A21" s="17">
        <v>4</v>
      </c>
      <c r="B21" s="18"/>
      <c r="C21" s="17"/>
      <c r="D21" s="17"/>
      <c r="E21" s="17"/>
    </row>
    <row r="22" spans="1:5" ht="12.75">
      <c r="A22" s="17">
        <v>5</v>
      </c>
      <c r="B22" s="17"/>
      <c r="C22" s="17"/>
      <c r="D22" s="17"/>
      <c r="E22" s="17"/>
    </row>
    <row r="23" spans="1:5" ht="12.75">
      <c r="A23" s="19"/>
      <c r="B23" s="19" t="s">
        <v>50</v>
      </c>
      <c r="C23" s="19"/>
      <c r="D23" s="19"/>
      <c r="E23" s="19">
        <f>E18+E19+E20+E21+E22</f>
        <v>2460.09</v>
      </c>
    </row>
    <row r="24" spans="1:5" ht="12.75">
      <c r="A24" s="22"/>
      <c r="B24" s="22"/>
      <c r="C24" s="22"/>
      <c r="D24" s="22"/>
      <c r="E24" s="22"/>
    </row>
    <row r="25" spans="1:5" ht="12.75">
      <c r="A25" s="14" t="s">
        <v>69</v>
      </c>
      <c r="B25" s="14"/>
      <c r="C25" s="14"/>
      <c r="D25" s="14"/>
      <c r="E25" s="14"/>
    </row>
    <row r="26" spans="1:5" ht="12.75">
      <c r="A26" s="15" t="s">
        <v>1</v>
      </c>
      <c r="B26" s="16" t="s">
        <v>43</v>
      </c>
      <c r="C26" s="16" t="s">
        <v>2</v>
      </c>
      <c r="D26" s="16" t="s">
        <v>44</v>
      </c>
      <c r="E26" s="16" t="s">
        <v>45</v>
      </c>
    </row>
    <row r="27" spans="1:5" ht="12.75">
      <c r="A27" s="17">
        <v>1</v>
      </c>
      <c r="B27" s="21" t="s">
        <v>66</v>
      </c>
      <c r="C27" s="17" t="s">
        <v>47</v>
      </c>
      <c r="D27" s="17"/>
      <c r="E27" s="17">
        <v>133.52</v>
      </c>
    </row>
    <row r="28" spans="1:5" ht="12.75">
      <c r="A28" s="17">
        <v>2</v>
      </c>
      <c r="B28" s="21" t="s">
        <v>70</v>
      </c>
      <c r="C28" s="17" t="s">
        <v>47</v>
      </c>
      <c r="D28" s="17"/>
      <c r="E28" s="17">
        <v>1541.64</v>
      </c>
    </row>
    <row r="29" spans="1:5" ht="12.75">
      <c r="A29" s="17">
        <v>3</v>
      </c>
      <c r="B29" s="17"/>
      <c r="C29" s="17"/>
      <c r="D29" s="17"/>
      <c r="E29" s="17"/>
    </row>
    <row r="30" spans="1:5" ht="12.75">
      <c r="A30" s="17">
        <v>4</v>
      </c>
      <c r="B30" s="17"/>
      <c r="C30" s="17"/>
      <c r="D30" s="17"/>
      <c r="E30" s="17"/>
    </row>
    <row r="31" spans="1:5" ht="12.75">
      <c r="A31" s="17">
        <v>5</v>
      </c>
      <c r="B31" s="17"/>
      <c r="C31" s="17"/>
      <c r="D31" s="17"/>
      <c r="E31" s="17"/>
    </row>
    <row r="32" spans="1:5" ht="12.75">
      <c r="A32" s="19"/>
      <c r="B32" s="19" t="s">
        <v>50</v>
      </c>
      <c r="C32" s="19"/>
      <c r="D32" s="19"/>
      <c r="E32" s="19">
        <f>E28+E31+E29+E30+E27</f>
        <v>1675.16</v>
      </c>
    </row>
    <row r="33" spans="1:5" ht="12.75">
      <c r="A33" s="23" t="s">
        <v>71</v>
      </c>
      <c r="B33" s="23"/>
      <c r="C33" s="23"/>
      <c r="D33" s="23"/>
      <c r="E33" s="23"/>
    </row>
    <row r="34" spans="1:5" ht="12.75">
      <c r="A34" s="15" t="s">
        <v>1</v>
      </c>
      <c r="B34" s="16" t="s">
        <v>43</v>
      </c>
      <c r="C34" s="16" t="s">
        <v>2</v>
      </c>
      <c r="D34" s="16" t="s">
        <v>44</v>
      </c>
      <c r="E34" s="16" t="s">
        <v>45</v>
      </c>
    </row>
    <row r="35" spans="1:5" ht="12.75">
      <c r="A35" s="17">
        <v>1</v>
      </c>
      <c r="B35" s="21" t="s">
        <v>66</v>
      </c>
      <c r="C35" s="17" t="s">
        <v>47</v>
      </c>
      <c r="D35" s="17"/>
      <c r="E35" s="17">
        <v>133.52</v>
      </c>
    </row>
    <row r="36" spans="1:5" ht="12.75">
      <c r="A36" s="17">
        <v>2</v>
      </c>
      <c r="B36" s="21"/>
      <c r="C36" s="21"/>
      <c r="D36" s="24"/>
      <c r="E36" s="24"/>
    </row>
    <row r="37" spans="1:5" ht="12.75">
      <c r="A37" s="17">
        <v>3</v>
      </c>
      <c r="B37" s="21"/>
      <c r="C37" s="21"/>
      <c r="D37" s="24"/>
      <c r="E37" s="24"/>
    </row>
    <row r="38" spans="1:5" ht="12.75">
      <c r="A38" s="17">
        <v>4</v>
      </c>
      <c r="B38" s="21"/>
      <c r="C38" s="21"/>
      <c r="D38" s="24"/>
      <c r="E38" s="24"/>
    </row>
    <row r="39" spans="1:5" ht="12.75">
      <c r="A39" s="17">
        <v>5</v>
      </c>
      <c r="B39" s="21"/>
      <c r="C39" s="21"/>
      <c r="D39" s="24"/>
      <c r="E39" s="24"/>
    </row>
    <row r="40" spans="1:5" ht="12.75">
      <c r="A40" s="19"/>
      <c r="B40" s="19" t="s">
        <v>50</v>
      </c>
      <c r="C40" s="19"/>
      <c r="D40" s="19"/>
      <c r="E40" s="19">
        <f>E36+E39+E37+E38+E35</f>
        <v>133.52</v>
      </c>
    </row>
    <row r="41" spans="1:5" ht="12.75">
      <c r="A41" s="23" t="s">
        <v>72</v>
      </c>
      <c r="B41" s="23"/>
      <c r="C41" s="23"/>
      <c r="D41" s="23"/>
      <c r="E41" s="23"/>
    </row>
    <row r="42" spans="1:5" ht="12.75">
      <c r="A42" s="15" t="s">
        <v>1</v>
      </c>
      <c r="B42" s="16" t="s">
        <v>43</v>
      </c>
      <c r="C42" s="16" t="s">
        <v>2</v>
      </c>
      <c r="D42" s="16" t="s">
        <v>44</v>
      </c>
      <c r="E42" s="16" t="s">
        <v>45</v>
      </c>
    </row>
    <row r="43" spans="1:5" ht="29.25" customHeight="1">
      <c r="A43" s="17">
        <v>1</v>
      </c>
      <c r="B43" s="21" t="s">
        <v>66</v>
      </c>
      <c r="C43" s="17" t="s">
        <v>47</v>
      </c>
      <c r="D43" s="17"/>
      <c r="E43" s="17">
        <v>133.52</v>
      </c>
    </row>
    <row r="44" spans="1:5" ht="12.75">
      <c r="A44" s="17">
        <v>2</v>
      </c>
      <c r="B44" s="21" t="s">
        <v>73</v>
      </c>
      <c r="C44" s="21" t="s">
        <v>47</v>
      </c>
      <c r="D44" s="21"/>
      <c r="E44" s="24">
        <v>2683.97</v>
      </c>
    </row>
    <row r="45" spans="1:5" ht="12.75">
      <c r="A45" s="17">
        <v>3</v>
      </c>
      <c r="B45" s="21"/>
      <c r="C45" s="21"/>
      <c r="D45" s="24"/>
      <c r="E45" s="24"/>
    </row>
    <row r="46" spans="1:5" ht="12.75">
      <c r="A46" s="17">
        <v>4</v>
      </c>
      <c r="B46" s="21"/>
      <c r="C46" s="21"/>
      <c r="D46" s="24"/>
      <c r="E46" s="24"/>
    </row>
    <row r="47" spans="1:5" ht="12.75">
      <c r="A47" s="17">
        <v>5</v>
      </c>
      <c r="B47" s="21"/>
      <c r="C47" s="21"/>
      <c r="D47" s="24"/>
      <c r="E47" s="24"/>
    </row>
    <row r="48" spans="1:5" ht="12.75">
      <c r="A48" s="19"/>
      <c r="B48" s="19" t="s">
        <v>50</v>
      </c>
      <c r="C48" s="19"/>
      <c r="D48" s="19"/>
      <c r="E48" s="19">
        <f>E44+E47+E45+E46+E43</f>
        <v>2817.49</v>
      </c>
    </row>
    <row r="50" spans="1:5" ht="12.75">
      <c r="A50" s="23" t="s">
        <v>54</v>
      </c>
      <c r="B50" s="23"/>
      <c r="C50" s="23"/>
      <c r="D50" s="23"/>
      <c r="E50" s="23"/>
    </row>
    <row r="51" spans="1:5" ht="12.75">
      <c r="A51" s="15" t="s">
        <v>1</v>
      </c>
      <c r="B51" s="16" t="s">
        <v>43</v>
      </c>
      <c r="C51" s="16" t="s">
        <v>2</v>
      </c>
      <c r="D51" s="16" t="s">
        <v>44</v>
      </c>
      <c r="E51" s="16" t="s">
        <v>45</v>
      </c>
    </row>
    <row r="52" spans="1:5" ht="30.75" customHeight="1">
      <c r="A52" s="17">
        <v>1</v>
      </c>
      <c r="B52" s="21" t="s">
        <v>66</v>
      </c>
      <c r="C52" s="17" t="s">
        <v>47</v>
      </c>
      <c r="D52" s="17"/>
      <c r="E52" s="17">
        <v>133.52</v>
      </c>
    </row>
    <row r="53" spans="1:5" ht="32.25" customHeight="1">
      <c r="A53" s="17">
        <v>2</v>
      </c>
      <c r="B53" s="21" t="s">
        <v>74</v>
      </c>
      <c r="C53" s="21" t="s">
        <v>47</v>
      </c>
      <c r="D53" s="21"/>
      <c r="E53" s="24">
        <v>751.35</v>
      </c>
    </row>
    <row r="54" spans="1:5" ht="12.75">
      <c r="A54" s="17">
        <v>3</v>
      </c>
      <c r="B54" s="21" t="s">
        <v>75</v>
      </c>
      <c r="C54" s="21" t="s">
        <v>47</v>
      </c>
      <c r="D54" s="24"/>
      <c r="E54" s="24">
        <v>52160.63</v>
      </c>
    </row>
    <row r="55" spans="1:5" ht="12.75">
      <c r="A55" s="17">
        <v>4</v>
      </c>
      <c r="B55" s="21"/>
      <c r="C55" s="21"/>
      <c r="D55" s="24"/>
      <c r="E55" s="24"/>
    </row>
    <row r="56" spans="1:5" ht="12.75">
      <c r="A56" s="17">
        <v>5</v>
      </c>
      <c r="B56" s="21"/>
      <c r="C56" s="21"/>
      <c r="D56" s="24"/>
      <c r="E56" s="24"/>
    </row>
    <row r="57" spans="1:5" ht="12.75">
      <c r="A57" s="19"/>
      <c r="B57" s="19" t="s">
        <v>50</v>
      </c>
      <c r="C57" s="19"/>
      <c r="D57" s="19"/>
      <c r="E57" s="19">
        <f>E53+E56+E54+E55+E52</f>
        <v>53045.49999999999</v>
      </c>
    </row>
    <row r="59" spans="1:5" ht="12.75">
      <c r="A59" s="23" t="s">
        <v>57</v>
      </c>
      <c r="B59" s="23"/>
      <c r="C59" s="23"/>
      <c r="D59" s="23"/>
      <c r="E59" s="23"/>
    </row>
    <row r="60" spans="1:5" ht="12.75">
      <c r="A60" s="15" t="s">
        <v>1</v>
      </c>
      <c r="B60" s="16" t="s">
        <v>43</v>
      </c>
      <c r="C60" s="16" t="s">
        <v>2</v>
      </c>
      <c r="D60" s="16" t="s">
        <v>44</v>
      </c>
      <c r="E60" s="16" t="s">
        <v>45</v>
      </c>
    </row>
    <row r="61" spans="1:5" ht="12.75">
      <c r="A61" s="17">
        <v>1</v>
      </c>
      <c r="B61" s="21" t="s">
        <v>66</v>
      </c>
      <c r="C61" s="17" t="s">
        <v>47</v>
      </c>
      <c r="D61" s="17"/>
      <c r="E61" s="17">
        <v>133.52</v>
      </c>
    </row>
    <row r="62" spans="1:5" ht="12.75">
      <c r="A62" s="17">
        <v>5</v>
      </c>
      <c r="B62" s="21"/>
      <c r="C62" s="21"/>
      <c r="D62" s="24"/>
      <c r="E62" s="24"/>
    </row>
    <row r="63" spans="1:5" ht="12.75">
      <c r="A63" s="19"/>
      <c r="B63" s="19" t="s">
        <v>50</v>
      </c>
      <c r="C63" s="19"/>
      <c r="D63" s="19"/>
      <c r="E63" s="19">
        <f>E61</f>
        <v>133.52</v>
      </c>
    </row>
    <row r="65" spans="1:5" ht="12.75">
      <c r="A65" s="23" t="s">
        <v>76</v>
      </c>
      <c r="B65" s="23"/>
      <c r="C65" s="23"/>
      <c r="D65" s="23"/>
      <c r="E65" s="23"/>
    </row>
    <row r="66" spans="1:5" ht="12.75">
      <c r="A66" s="15" t="s">
        <v>1</v>
      </c>
      <c r="B66" s="16" t="s">
        <v>43</v>
      </c>
      <c r="C66" s="16" t="s">
        <v>2</v>
      </c>
      <c r="D66" s="16" t="s">
        <v>44</v>
      </c>
      <c r="E66" s="16" t="s">
        <v>45</v>
      </c>
    </row>
    <row r="67" spans="1:5" ht="32.25" customHeight="1">
      <c r="A67" s="17">
        <v>1</v>
      </c>
      <c r="B67" s="21" t="s">
        <v>66</v>
      </c>
      <c r="C67" s="17" t="s">
        <v>47</v>
      </c>
      <c r="D67" s="17"/>
      <c r="E67" s="17">
        <v>133.52</v>
      </c>
    </row>
    <row r="68" spans="1:5" ht="12.75">
      <c r="A68" s="17">
        <v>2</v>
      </c>
      <c r="B68" s="21" t="s">
        <v>77</v>
      </c>
      <c r="C68" s="21" t="s">
        <v>47</v>
      </c>
      <c r="D68" s="21"/>
      <c r="E68" s="24">
        <v>368.73</v>
      </c>
    </row>
    <row r="69" spans="1:5" ht="12.75">
      <c r="A69" s="17"/>
      <c r="B69" s="21"/>
      <c r="C69" s="21"/>
      <c r="D69" s="24"/>
      <c r="E69" s="24"/>
    </row>
    <row r="70" spans="1:5" ht="12.75">
      <c r="A70" s="19"/>
      <c r="B70" s="19" t="s">
        <v>50</v>
      </c>
      <c r="C70" s="19"/>
      <c r="D70" s="19"/>
      <c r="E70" s="19">
        <f>E67+E68+E69</f>
        <v>502.25</v>
      </c>
    </row>
    <row r="72" spans="1:5" ht="12.75">
      <c r="A72" s="23" t="s">
        <v>78</v>
      </c>
      <c r="B72" s="23"/>
      <c r="C72" s="23"/>
      <c r="D72" s="23"/>
      <c r="E72" s="23"/>
    </row>
    <row r="73" spans="1:5" ht="12.75">
      <c r="A73" s="15" t="s">
        <v>1</v>
      </c>
      <c r="B73" s="16" t="s">
        <v>43</v>
      </c>
      <c r="C73" s="16" t="s">
        <v>2</v>
      </c>
      <c r="D73" s="16" t="s">
        <v>44</v>
      </c>
      <c r="E73" s="16" t="s">
        <v>45</v>
      </c>
    </row>
    <row r="74" spans="1:5" ht="12.75">
      <c r="A74" s="17">
        <v>1</v>
      </c>
      <c r="B74" s="21" t="s">
        <v>66</v>
      </c>
      <c r="C74" s="17" t="s">
        <v>47</v>
      </c>
      <c r="D74" s="17"/>
      <c r="E74" s="17">
        <v>133.52</v>
      </c>
    </row>
    <row r="75" spans="1:5" ht="12.75">
      <c r="A75" s="17">
        <v>2</v>
      </c>
      <c r="B75" s="21" t="s">
        <v>79</v>
      </c>
      <c r="C75" s="17" t="s">
        <v>47</v>
      </c>
      <c r="D75" s="21"/>
      <c r="E75" s="24">
        <v>17079.76</v>
      </c>
    </row>
    <row r="76" spans="1:5" ht="12.75">
      <c r="A76" s="17">
        <v>3</v>
      </c>
      <c r="B76" s="21" t="s">
        <v>80</v>
      </c>
      <c r="C76" s="17" t="s">
        <v>47</v>
      </c>
      <c r="D76" s="24"/>
      <c r="E76" s="24">
        <v>8239.46</v>
      </c>
    </row>
    <row r="77" spans="1:5" ht="12.75">
      <c r="A77" s="17">
        <v>4</v>
      </c>
      <c r="B77" s="21" t="s">
        <v>81</v>
      </c>
      <c r="C77" s="17" t="s">
        <v>47</v>
      </c>
      <c r="D77" s="24"/>
      <c r="E77" s="24">
        <v>6120.65</v>
      </c>
    </row>
    <row r="78" spans="1:5" ht="12.75">
      <c r="A78" s="17">
        <v>5</v>
      </c>
      <c r="B78" s="21" t="s">
        <v>82</v>
      </c>
      <c r="C78" s="17" t="s">
        <v>47</v>
      </c>
      <c r="D78" s="25" t="s">
        <v>83</v>
      </c>
      <c r="E78" s="24">
        <v>4000.89</v>
      </c>
    </row>
    <row r="79" spans="1:5" ht="12.75">
      <c r="A79" s="19"/>
      <c r="B79" s="19" t="s">
        <v>50</v>
      </c>
      <c r="C79" s="19"/>
      <c r="D79" s="19"/>
      <c r="E79" s="19">
        <f>E74+E75+E76+E77+E78</f>
        <v>35574.28</v>
      </c>
    </row>
    <row r="81" spans="1:5" ht="12.75">
      <c r="A81" s="23" t="s">
        <v>84</v>
      </c>
      <c r="B81" s="23"/>
      <c r="C81" s="23"/>
      <c r="D81" s="23"/>
      <c r="E81" s="23"/>
    </row>
    <row r="82" spans="1:5" ht="12.75">
      <c r="A82" s="15" t="s">
        <v>1</v>
      </c>
      <c r="B82" s="16" t="s">
        <v>43</v>
      </c>
      <c r="C82" s="16" t="s">
        <v>2</v>
      </c>
      <c r="D82" s="16" t="s">
        <v>44</v>
      </c>
      <c r="E82" s="16" t="s">
        <v>45</v>
      </c>
    </row>
    <row r="83" spans="1:5" ht="12.75">
      <c r="A83" s="17">
        <v>1</v>
      </c>
      <c r="B83" s="21" t="s">
        <v>66</v>
      </c>
      <c r="C83" s="17" t="s">
        <v>47</v>
      </c>
      <c r="D83" s="17"/>
      <c r="E83" s="17">
        <v>133.52</v>
      </c>
    </row>
    <row r="84" spans="1:5" ht="12.75">
      <c r="A84" s="17">
        <v>2</v>
      </c>
      <c r="B84" s="21" t="s">
        <v>82</v>
      </c>
      <c r="C84" s="17" t="s">
        <v>47</v>
      </c>
      <c r="D84" s="25" t="s">
        <v>85</v>
      </c>
      <c r="E84" s="24">
        <v>6914.09</v>
      </c>
    </row>
    <row r="85" spans="1:5" ht="12.75">
      <c r="A85" s="17"/>
      <c r="B85" s="21"/>
      <c r="C85" s="21"/>
      <c r="D85" s="24"/>
      <c r="E85" s="24"/>
    </row>
    <row r="86" spans="1:5" ht="12.75">
      <c r="A86" s="19"/>
      <c r="B86" s="19" t="s">
        <v>50</v>
      </c>
      <c r="C86" s="19"/>
      <c r="D86" s="19"/>
      <c r="E86" s="19">
        <f>E83+E84+E85</f>
        <v>7047.610000000001</v>
      </c>
    </row>
    <row r="88" spans="1:5" ht="12.75">
      <c r="A88" s="23" t="s">
        <v>86</v>
      </c>
      <c r="B88" s="23"/>
      <c r="C88" s="23"/>
      <c r="D88" s="23"/>
      <c r="E88" s="23"/>
    </row>
    <row r="89" spans="1:5" ht="12.75">
      <c r="A89" s="15" t="s">
        <v>1</v>
      </c>
      <c r="B89" s="16" t="s">
        <v>43</v>
      </c>
      <c r="C89" s="16" t="s">
        <v>2</v>
      </c>
      <c r="D89" s="16" t="s">
        <v>44</v>
      </c>
      <c r="E89" s="16" t="s">
        <v>45</v>
      </c>
    </row>
    <row r="90" spans="1:5" ht="12.75">
      <c r="A90" s="17">
        <v>1</v>
      </c>
      <c r="B90" s="21" t="s">
        <v>66</v>
      </c>
      <c r="C90" s="17" t="s">
        <v>47</v>
      </c>
      <c r="D90" s="17"/>
      <c r="E90" s="17">
        <v>133.52</v>
      </c>
    </row>
    <row r="91" spans="1:5" ht="12.75">
      <c r="A91" s="17">
        <v>2</v>
      </c>
      <c r="B91" s="21" t="s">
        <v>82</v>
      </c>
      <c r="C91" s="17" t="s">
        <v>47</v>
      </c>
      <c r="D91" s="25" t="s">
        <v>87</v>
      </c>
      <c r="E91" s="24">
        <v>4258.15</v>
      </c>
    </row>
    <row r="92" spans="1:5" ht="12.75">
      <c r="A92" s="17"/>
      <c r="B92" s="21"/>
      <c r="C92" s="21"/>
      <c r="D92" s="24"/>
      <c r="E92" s="24"/>
    </row>
    <row r="93" spans="1:5" ht="12.75">
      <c r="A93" s="19"/>
      <c r="B93" s="19" t="s">
        <v>50</v>
      </c>
      <c r="C93" s="19"/>
      <c r="D93" s="19"/>
      <c r="E93" s="19">
        <f>E90+E91+E92</f>
        <v>4391.67</v>
      </c>
    </row>
    <row r="99" spans="1:5" ht="12.75">
      <c r="A99" s="20"/>
      <c r="B99" s="20" t="s">
        <v>64</v>
      </c>
      <c r="C99" s="20"/>
      <c r="D99" s="20"/>
      <c r="E99" s="20">
        <f>E7+E14+E23+E32+E40+E48+E57+E63+E70+E79+E86+E93</f>
        <v>116611.04</v>
      </c>
    </row>
  </sheetData>
  <sheetProtection selectLockedCells="1" selectUnlockedCells="1"/>
  <mergeCells count="12">
    <mergeCell ref="A1:E1"/>
    <mergeCell ref="A9:E9"/>
    <mergeCell ref="A16:E16"/>
    <mergeCell ref="A25:E25"/>
    <mergeCell ref="A33:E33"/>
    <mergeCell ref="A41:E41"/>
    <mergeCell ref="A50:E50"/>
    <mergeCell ref="A59:E59"/>
    <mergeCell ref="A65:E65"/>
    <mergeCell ref="A72:E72"/>
    <mergeCell ref="A81:E81"/>
    <mergeCell ref="A88:E8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2016-11-16T08:10:18Z</cp:lastPrinted>
  <dcterms:modified xsi:type="dcterms:W3CDTF">2017-06-02T12:12:06Z</dcterms:modified>
  <cp:category/>
  <cp:version/>
  <cp:contentType/>
  <cp:contentStatus/>
  <cp:revision>207</cp:revision>
</cp:coreProperties>
</file>